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m\OneDrive\Ambiente de Trabalho\UNOESC\Sexto semestre\"/>
    </mc:Choice>
  </mc:AlternateContent>
  <bookViews>
    <workbookView xWindow="0" yWindow="0" windowWidth="23040" windowHeight="9264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6" i="1" s="1"/>
  <c r="E38" i="1" s="1"/>
  <c r="E43" i="1" s="1"/>
  <c r="E44" i="1" s="1"/>
  <c r="B35" i="1"/>
  <c r="B8" i="1"/>
  <c r="B7" i="1"/>
  <c r="B6" i="1"/>
  <c r="B36" i="1"/>
  <c r="B38" i="1" s="1"/>
  <c r="B43" i="1" s="1"/>
  <c r="B9" i="1" l="1"/>
  <c r="B11" i="1" s="1"/>
  <c r="B17" i="1" s="1"/>
  <c r="B19" i="1" s="1"/>
  <c r="B44" i="1"/>
  <c r="B18" i="1" l="1"/>
  <c r="B21" i="1" s="1"/>
</calcChain>
</file>

<file path=xl/sharedStrings.xml><?xml version="1.0" encoding="utf-8"?>
<sst xmlns="http://schemas.openxmlformats.org/spreadsheetml/2006/main" count="53" uniqueCount="22">
  <si>
    <t>RECEITA DE  VENDAS</t>
  </si>
  <si>
    <t>(-) PIS 0,65%</t>
  </si>
  <si>
    <t>(-) COFINS 3%</t>
  </si>
  <si>
    <t>(-) ICMS 17%</t>
  </si>
  <si>
    <t>(=) LUCRO BRUTO</t>
  </si>
  <si>
    <t>(-) DESPESAS DE PESSOAL</t>
  </si>
  <si>
    <t>(-) DESPESAS FINANCEIRA</t>
  </si>
  <si>
    <t>(+) RECEITAS FINANCEIRA</t>
  </si>
  <si>
    <t>(-) DESPESAS ADMINISTRATIVAS</t>
  </si>
  <si>
    <t>(=) LUCRO LÍQUIDO</t>
  </si>
  <si>
    <t>(-) IRPJ 1,2%</t>
  </si>
  <si>
    <t>(-) CSLL 1,08%</t>
  </si>
  <si>
    <t>(=) LUCRO OU PREJUÍZO</t>
  </si>
  <si>
    <t>(-) CUSTO MERCADORIAS VENDIDAS</t>
  </si>
  <si>
    <t>(=) RECEITA LÍQUIDA</t>
  </si>
  <si>
    <t>(=) RESULTADO LÍQUIDO</t>
  </si>
  <si>
    <t>DEMONSTRATIVO CORRETO:</t>
  </si>
  <si>
    <t>DEMONSTRAÇÃO DO RESULTADO DO EXERCÍCIO - DRE</t>
  </si>
  <si>
    <t>DEMONSTRATIVO ERRADO</t>
  </si>
  <si>
    <t>OBS: TOTAL ACUMULADO DE IMPOSTO 22,93%, E O CÁLCULO FOI EXECUTADO COM 32,93% PARA CHEGAR NO PREJUÍZO DE 5.324,00</t>
  </si>
  <si>
    <r>
      <t xml:space="preserve">TOTAL DE TRIBUTOS - </t>
    </r>
    <r>
      <rPr>
        <sz val="11"/>
        <color rgb="FFFF0000"/>
        <rFont val="Calibri"/>
        <family val="2"/>
        <scheme val="minor"/>
      </rPr>
      <t>32,93%</t>
    </r>
  </si>
  <si>
    <r>
      <t xml:space="preserve">TOTAL DE TRIBUTOS - </t>
    </r>
    <r>
      <rPr>
        <sz val="11"/>
        <color rgb="FFFF0000"/>
        <rFont val="Calibri"/>
        <family val="2"/>
        <scheme val="minor"/>
      </rPr>
      <t>22,93%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</si>
</sst>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43" fontId="4" fillId="0" borderId="0" xfId="1" applyFont="1"/>
    <xf numFmtId="0" fontId="0" fillId="0" borderId="1" xfId="0" applyBorder="1"/>
    <xf numFmtId="43" fontId="0" fillId="0" borderId="1" xfId="1" applyFont="1" applyBorder="1"/>
    <xf numFmtId="0" fontId="3" fillId="0" borderId="1" xfId="0" applyFont="1" applyBorder="1"/>
    <xf numFmtId="43" fontId="3" fillId="0" borderId="1" xfId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/>
    <xf numFmtId="0" fontId="0" fillId="0" borderId="1" xfId="0" applyFont="1" applyBorder="1"/>
    <xf numFmtId="43" fontId="1" fillId="0" borderId="1" xfId="1" applyFon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tabSelected="1" workbookViewId="0">
      <selection activeCell="A27" sqref="A27"/>
    </sheetView>
  </sheetViews>
  <sheetFormatPr defaultRowHeight="14.4" x14ac:dyDescent="0.3"/>
  <cols>
    <col min="1" max="1" width="34.5546875" customWidth="1"/>
    <col min="2" max="2" width="29.88671875" customWidth="1"/>
    <col min="4" max="4" width="33.6640625" customWidth="1"/>
    <col min="5" max="5" width="33.44140625" customWidth="1"/>
    <col min="8" max="8" width="11.33203125" bestFit="1" customWidth="1"/>
  </cols>
  <sheetData>
    <row r="2" spans="1:8" x14ac:dyDescent="0.3">
      <c r="A2" t="s">
        <v>16</v>
      </c>
    </row>
    <row r="4" spans="1:8" x14ac:dyDescent="0.3">
      <c r="A4" s="7" t="s">
        <v>17</v>
      </c>
      <c r="B4" s="8"/>
    </row>
    <row r="5" spans="1:8" x14ac:dyDescent="0.3">
      <c r="A5" s="5" t="s">
        <v>0</v>
      </c>
      <c r="B5" s="6">
        <v>250000</v>
      </c>
      <c r="H5" s="1"/>
    </row>
    <row r="6" spans="1:8" x14ac:dyDescent="0.3">
      <c r="A6" s="3" t="s">
        <v>1</v>
      </c>
      <c r="B6" s="4">
        <f>B5*0.65%</f>
        <v>1625.0000000000002</v>
      </c>
      <c r="H6" s="1"/>
    </row>
    <row r="7" spans="1:8" x14ac:dyDescent="0.3">
      <c r="A7" s="3" t="s">
        <v>2</v>
      </c>
      <c r="B7" s="4">
        <f>B5*3%</f>
        <v>7500</v>
      </c>
      <c r="H7" s="1"/>
    </row>
    <row r="8" spans="1:8" x14ac:dyDescent="0.3">
      <c r="A8" s="3" t="s">
        <v>3</v>
      </c>
      <c r="B8" s="4">
        <f>B5*17%</f>
        <v>42500</v>
      </c>
      <c r="H8" s="1"/>
    </row>
    <row r="9" spans="1:8" x14ac:dyDescent="0.3">
      <c r="A9" s="5" t="s">
        <v>14</v>
      </c>
      <c r="B9" s="6">
        <f>B5-B6-B7-B8</f>
        <v>198375</v>
      </c>
      <c r="H9" s="1"/>
    </row>
    <row r="10" spans="1:8" x14ac:dyDescent="0.3">
      <c r="A10" s="3" t="s">
        <v>13</v>
      </c>
      <c r="B10" s="4">
        <v>130000</v>
      </c>
      <c r="H10" s="1"/>
    </row>
    <row r="11" spans="1:8" x14ac:dyDescent="0.3">
      <c r="A11" s="9" t="s">
        <v>4</v>
      </c>
      <c r="B11" s="6">
        <f>B9-B10</f>
        <v>68375</v>
      </c>
      <c r="H11" s="2"/>
    </row>
    <row r="12" spans="1:8" x14ac:dyDescent="0.3">
      <c r="A12" s="3" t="s">
        <v>5</v>
      </c>
      <c r="B12" s="4">
        <v>31000</v>
      </c>
      <c r="H12" s="1"/>
    </row>
    <row r="13" spans="1:8" x14ac:dyDescent="0.3">
      <c r="A13" s="3" t="s">
        <v>6</v>
      </c>
      <c r="B13" s="4">
        <v>0</v>
      </c>
    </row>
    <row r="14" spans="1:8" hidden="1" x14ac:dyDescent="0.3">
      <c r="A14" s="3"/>
      <c r="B14" s="4"/>
    </row>
    <row r="15" spans="1:8" x14ac:dyDescent="0.3">
      <c r="A15" s="3" t="s">
        <v>7</v>
      </c>
      <c r="B15" s="4">
        <v>1</v>
      </c>
    </row>
    <row r="16" spans="1:8" x14ac:dyDescent="0.3">
      <c r="A16" s="3" t="s">
        <v>8</v>
      </c>
      <c r="B16" s="4">
        <v>12000</v>
      </c>
    </row>
    <row r="17" spans="1:5" x14ac:dyDescent="0.3">
      <c r="A17" s="9" t="s">
        <v>9</v>
      </c>
      <c r="B17" s="10">
        <f>B11-B12-B13-B16+B15</f>
        <v>25376</v>
      </c>
    </row>
    <row r="18" spans="1:5" x14ac:dyDescent="0.3">
      <c r="A18" s="3" t="s">
        <v>10</v>
      </c>
      <c r="B18" s="4">
        <f>B17*1.2%</f>
        <v>304.512</v>
      </c>
    </row>
    <row r="19" spans="1:5" x14ac:dyDescent="0.3">
      <c r="A19" s="3" t="s">
        <v>11</v>
      </c>
      <c r="B19" s="4">
        <f>B17*1.08%</f>
        <v>274.06080000000003</v>
      </c>
    </row>
    <row r="20" spans="1:5" hidden="1" x14ac:dyDescent="0.3">
      <c r="A20" s="3"/>
      <c r="B20" s="4"/>
    </row>
    <row r="21" spans="1:5" x14ac:dyDescent="0.3">
      <c r="A21" s="9" t="s">
        <v>15</v>
      </c>
      <c r="B21" s="6">
        <f>B17-B18-B19</f>
        <v>24797.427200000002</v>
      </c>
    </row>
    <row r="22" spans="1:5" x14ac:dyDescent="0.3">
      <c r="B22" s="1"/>
    </row>
    <row r="25" spans="1:5" x14ac:dyDescent="0.3">
      <c r="A25" t="s">
        <v>18</v>
      </c>
    </row>
    <row r="26" spans="1:5" x14ac:dyDescent="0.3">
      <c r="A26" t="s">
        <v>19</v>
      </c>
    </row>
    <row r="28" spans="1:5" x14ac:dyDescent="0.3">
      <c r="A28" s="7" t="s">
        <v>17</v>
      </c>
      <c r="B28" s="8"/>
      <c r="D28" s="7" t="s">
        <v>17</v>
      </c>
      <c r="E28" s="8"/>
    </row>
    <row r="29" spans="1:5" x14ac:dyDescent="0.3">
      <c r="A29" s="5" t="s">
        <v>0</v>
      </c>
      <c r="B29" s="6">
        <v>250000</v>
      </c>
      <c r="D29" s="5" t="s">
        <v>0</v>
      </c>
      <c r="E29" s="6">
        <v>250000</v>
      </c>
    </row>
    <row r="30" spans="1:5" x14ac:dyDescent="0.3">
      <c r="A30" s="3" t="s">
        <v>1</v>
      </c>
      <c r="B30" s="4"/>
      <c r="D30" s="3" t="s">
        <v>1</v>
      </c>
      <c r="E30" s="4"/>
    </row>
    <row r="31" spans="1:5" x14ac:dyDescent="0.3">
      <c r="A31" s="3" t="s">
        <v>2</v>
      </c>
      <c r="B31" s="4"/>
      <c r="D31" s="3" t="s">
        <v>2</v>
      </c>
      <c r="E31" s="4"/>
    </row>
    <row r="32" spans="1:5" x14ac:dyDescent="0.3">
      <c r="A32" s="3" t="s">
        <v>3</v>
      </c>
      <c r="B32" s="4"/>
      <c r="D32" s="3" t="s">
        <v>3</v>
      </c>
      <c r="E32" s="4"/>
    </row>
    <row r="33" spans="1:5" x14ac:dyDescent="0.3">
      <c r="A33" s="3" t="s">
        <v>10</v>
      </c>
      <c r="B33" s="4"/>
      <c r="D33" s="3" t="s">
        <v>10</v>
      </c>
      <c r="E33" s="4"/>
    </row>
    <row r="34" spans="1:5" x14ac:dyDescent="0.3">
      <c r="A34" s="3" t="s">
        <v>11</v>
      </c>
      <c r="B34" s="4"/>
      <c r="D34" s="3" t="s">
        <v>11</v>
      </c>
      <c r="E34" s="4"/>
    </row>
    <row r="35" spans="1:5" x14ac:dyDescent="0.3">
      <c r="A35" s="11" t="s">
        <v>20</v>
      </c>
      <c r="B35" s="12">
        <f>B29*32.93%</f>
        <v>82325</v>
      </c>
      <c r="D35" s="11" t="s">
        <v>21</v>
      </c>
      <c r="E35" s="12">
        <f>E29*22.93%</f>
        <v>57325</v>
      </c>
    </row>
    <row r="36" spans="1:5" x14ac:dyDescent="0.3">
      <c r="A36" s="5" t="s">
        <v>14</v>
      </c>
      <c r="B36" s="6">
        <f>B29-B35</f>
        <v>167675</v>
      </c>
      <c r="D36" s="5" t="s">
        <v>14</v>
      </c>
      <c r="E36" s="6">
        <f>E29-E35</f>
        <v>192675</v>
      </c>
    </row>
    <row r="37" spans="1:5" x14ac:dyDescent="0.3">
      <c r="A37" s="3" t="s">
        <v>13</v>
      </c>
      <c r="B37" s="4">
        <v>130000</v>
      </c>
      <c r="D37" s="3" t="s">
        <v>13</v>
      </c>
      <c r="E37" s="4">
        <v>130000</v>
      </c>
    </row>
    <row r="38" spans="1:5" x14ac:dyDescent="0.3">
      <c r="A38" s="9" t="s">
        <v>4</v>
      </c>
      <c r="B38" s="6">
        <f>B36-B37</f>
        <v>37675</v>
      </c>
      <c r="D38" s="9" t="s">
        <v>4</v>
      </c>
      <c r="E38" s="6">
        <f>E36-E37</f>
        <v>62675</v>
      </c>
    </row>
    <row r="39" spans="1:5" x14ac:dyDescent="0.3">
      <c r="A39" s="3" t="s">
        <v>5</v>
      </c>
      <c r="B39" s="4">
        <v>31000</v>
      </c>
      <c r="D39" s="3" t="s">
        <v>5</v>
      </c>
      <c r="E39" s="4">
        <v>31000</v>
      </c>
    </row>
    <row r="40" spans="1:5" x14ac:dyDescent="0.3">
      <c r="A40" s="3" t="s">
        <v>6</v>
      </c>
      <c r="B40" s="4">
        <v>0</v>
      </c>
      <c r="D40" s="3" t="s">
        <v>6</v>
      </c>
      <c r="E40" s="4">
        <v>0</v>
      </c>
    </row>
    <row r="41" spans="1:5" x14ac:dyDescent="0.3">
      <c r="A41" s="3" t="s">
        <v>7</v>
      </c>
      <c r="B41" s="4">
        <v>1</v>
      </c>
      <c r="D41" s="3" t="s">
        <v>7</v>
      </c>
      <c r="E41" s="4">
        <v>1</v>
      </c>
    </row>
    <row r="42" spans="1:5" x14ac:dyDescent="0.3">
      <c r="A42" s="3" t="s">
        <v>8</v>
      </c>
      <c r="B42" s="4">
        <v>12000</v>
      </c>
      <c r="D42" s="3" t="s">
        <v>8</v>
      </c>
      <c r="E42" s="4">
        <v>12000</v>
      </c>
    </row>
    <row r="43" spans="1:5" x14ac:dyDescent="0.3">
      <c r="A43" s="9" t="s">
        <v>9</v>
      </c>
      <c r="B43" s="10">
        <f>B38-B39-B40+B41-B42</f>
        <v>-5324</v>
      </c>
      <c r="D43" s="9" t="s">
        <v>9</v>
      </c>
      <c r="E43" s="10">
        <f>E38-E39-E40+E41-E42</f>
        <v>19676</v>
      </c>
    </row>
    <row r="44" spans="1:5" x14ac:dyDescent="0.3">
      <c r="A44" s="9" t="s">
        <v>12</v>
      </c>
      <c r="B44" s="6">
        <f>B43-B33-B34</f>
        <v>-5324</v>
      </c>
      <c r="D44" s="9" t="s">
        <v>12</v>
      </c>
      <c r="E44" s="6">
        <f>E43-E33-E34</f>
        <v>19676</v>
      </c>
    </row>
  </sheetData>
  <mergeCells count="3">
    <mergeCell ref="A4:B4"/>
    <mergeCell ref="A28:B28"/>
    <mergeCell ref="D28:E2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Marmitt</dc:creator>
  <cp:lastModifiedBy>Adriana Marmitt</cp:lastModifiedBy>
  <dcterms:created xsi:type="dcterms:W3CDTF">2023-09-12T18:12:20Z</dcterms:created>
  <dcterms:modified xsi:type="dcterms:W3CDTF">2023-09-12T22:46:48Z</dcterms:modified>
</cp:coreProperties>
</file>